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710" windowHeight="5430" activeTab="0"/>
  </bookViews>
  <sheets>
    <sheet name="Tri" sheetId="1" r:id="rId1"/>
  </sheets>
  <definedNames>
    <definedName name="ang1">'Tri'!$G$6</definedName>
    <definedName name="ang2">'Tri'!$G$7</definedName>
    <definedName name="ang3">'Tri'!$G$8</definedName>
    <definedName name="Angle_1">'Tri'!$C$6</definedName>
    <definedName name="Angle_2">'Tri'!$C$7</definedName>
    <definedName name="Angle_3">'Tri'!$C$8</definedName>
    <definedName name="area">'Tri'!$G$12</definedName>
    <definedName name="P">'Tri'!$M$21</definedName>
    <definedName name="_xlnm.Print_Area" localSheetId="0">'Tri'!$A$1:$J$42</definedName>
    <definedName name="sid1">'Tri'!$G$9</definedName>
    <definedName name="sid2">'Tri'!$G$10</definedName>
    <definedName name="sid3">'Tri'!$G$11</definedName>
    <definedName name="Side_1">'Tri'!$C$9</definedName>
    <definedName name="Side_2">'Tri'!$C$10</definedName>
    <definedName name="Side_3">'Tri'!$C$11</definedName>
    <definedName name="type">'Tri'!$M$22</definedName>
    <definedName name="x0">'Tri'!$G$15</definedName>
    <definedName name="y0">'Tri'!$G$16</definedName>
  </definedNames>
  <calcPr fullCalcOnLoad="1"/>
</workbook>
</file>

<file path=xl/sharedStrings.xml><?xml version="1.0" encoding="utf-8"?>
<sst xmlns="http://schemas.openxmlformats.org/spreadsheetml/2006/main" count="54" uniqueCount="35">
  <si>
    <t>Triangle Solutions</t>
  </si>
  <si>
    <t>M.J. Van Voorhis    9/29/94</t>
  </si>
  <si>
    <t>Plane Triangles</t>
  </si>
  <si>
    <t>Input Parameters:</t>
  </si>
  <si>
    <t>Output Parameters:</t>
  </si>
  <si>
    <t>Angle 1</t>
  </si>
  <si>
    <t>Deg</t>
  </si>
  <si>
    <t>Angle 2</t>
  </si>
  <si>
    <t>Angle 3</t>
  </si>
  <si>
    <t>Side 1</t>
  </si>
  <si>
    <t>length</t>
  </si>
  <si>
    <t>Side 2</t>
  </si>
  <si>
    <t>Side 3</t>
  </si>
  <si>
    <t>Types:</t>
  </si>
  <si>
    <t>Area</t>
  </si>
  <si>
    <t>length^2</t>
  </si>
  <si>
    <t>Side_1, Side_2, Side_3</t>
  </si>
  <si>
    <t>Angle_3, Side_1, Angle_1</t>
  </si>
  <si>
    <t>Plot Data:</t>
  </si>
  <si>
    <t>Side_1, Angle_1, Angle_2</t>
  </si>
  <si>
    <t>x0=</t>
  </si>
  <si>
    <t>Side_1, Angle_1, Side_2</t>
  </si>
  <si>
    <t>y0=</t>
  </si>
  <si>
    <t>Side_1, Side_2, Angle_2</t>
  </si>
  <si>
    <t>Intermdiate Calculations:</t>
  </si>
  <si>
    <t>P=</t>
  </si>
  <si>
    <t>Type=</t>
  </si>
  <si>
    <t>x</t>
  </si>
  <si>
    <t>y</t>
  </si>
  <si>
    <t>Side10</t>
  </si>
  <si>
    <t>Side1e</t>
  </si>
  <si>
    <t>Side20</t>
  </si>
  <si>
    <t>Side2e</t>
  </si>
  <si>
    <t>Side30</t>
  </si>
  <si>
    <t>Side3e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</si>
</sst>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[Red]0.0000"/>
    <numFmt numFmtId="167" formatCode="0.0000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1" borderId="1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40" xfId="0" applyNumberFormat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2" fillId="1" borderId="22" xfId="0" applyFont="1" applyFill="1" applyBorder="1" applyAlignment="1">
      <alignment/>
    </xf>
    <xf numFmtId="0" fontId="2" fillId="1" borderId="23" xfId="0" applyFont="1" applyFill="1" applyBorder="1" applyAlignment="1">
      <alignment/>
    </xf>
    <xf numFmtId="0" fontId="2" fillId="1" borderId="24" xfId="0" applyFont="1" applyFill="1" applyBorder="1" applyAlignment="1">
      <alignment/>
    </xf>
    <xf numFmtId="0" fontId="2" fillId="1" borderId="17" xfId="0" applyFont="1" applyFill="1" applyBorder="1" applyAlignment="1">
      <alignment/>
    </xf>
    <xf numFmtId="0" fontId="2" fillId="1" borderId="21" xfId="0" applyFont="1" applyFill="1" applyBorder="1" applyAlignment="1">
      <alignment/>
    </xf>
    <xf numFmtId="0" fontId="2" fillId="1" borderId="18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15"/>
          <c:w val="0.74275"/>
          <c:h val="0.9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Tri!$P$27:$P$28</c:f>
              <c:numCache/>
            </c:numRef>
          </c:xVal>
          <c:yVal>
            <c:numRef>
              <c:f>Tri!$Q$27:$Q$28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Tri!$P$29:$P$30</c:f>
              <c:numCache/>
            </c:numRef>
          </c:xVal>
          <c:yVal>
            <c:numRef>
              <c:f>Tri!$Q$29:$Q$30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Tri!$P$31:$P$32</c:f>
              <c:numCache/>
            </c:numRef>
          </c:xVal>
          <c:yVal>
            <c:numRef>
              <c:f>Tri!$Q$31:$Q$32</c:f>
              <c:numCache/>
            </c:numRef>
          </c:yVal>
          <c:smooth val="0"/>
        </c:ser>
        <c:axId val="12234519"/>
        <c:axId val="57046232"/>
      </c:scatterChart>
      <c:valAx>
        <c:axId val="12234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46232"/>
        <c:crosses val="autoZero"/>
        <c:crossBetween val="midCat"/>
        <c:dispUnits/>
      </c:valAx>
      <c:valAx>
        <c:axId val="570462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34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83"/>
          <c:w val="0.193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21</xdr:row>
      <xdr:rowOff>152400</xdr:rowOff>
    </xdr:from>
    <xdr:to>
      <xdr:col>7</xdr:col>
      <xdr:colOff>476250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400050" y="3686175"/>
        <a:ext cx="37814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showGridLines="0" showRowColHeaders="0" tabSelected="1" zoomScalePageLayoutView="0" workbookViewId="0" topLeftCell="A1">
      <selection activeCell="G17" sqref="G17"/>
    </sheetView>
  </sheetViews>
  <sheetFormatPr defaultColWidth="9.140625" defaultRowHeight="12.75"/>
  <cols>
    <col min="1" max="1" width="2.421875" style="0" customWidth="1"/>
    <col min="3" max="3" width="10.7109375" style="0" customWidth="1"/>
    <col min="5" max="5" width="2.28125" style="0" customWidth="1"/>
    <col min="7" max="7" width="12.7109375" style="0" customWidth="1"/>
    <col min="13" max="13" width="14.421875" style="0" customWidth="1"/>
  </cols>
  <sheetData>
    <row r="1" ht="15.75">
      <c r="B1" s="1" t="s">
        <v>0</v>
      </c>
    </row>
    <row r="2" ht="12.75">
      <c r="B2" s="2" t="s">
        <v>1</v>
      </c>
    </row>
    <row r="4" ht="13.5" thickBot="1">
      <c r="B4" s="2" t="s">
        <v>2</v>
      </c>
    </row>
    <row r="5" spans="2:8" ht="13.5" thickBot="1">
      <c r="B5" s="3" t="s">
        <v>3</v>
      </c>
      <c r="C5" s="4"/>
      <c r="D5" s="5"/>
      <c r="F5" s="3" t="s">
        <v>4</v>
      </c>
      <c r="G5" s="4"/>
      <c r="H5" s="5"/>
    </row>
    <row r="6" spans="2:8" ht="12.75">
      <c r="B6" s="6" t="s">
        <v>5</v>
      </c>
      <c r="C6" s="12">
        <v>20</v>
      </c>
      <c r="D6" s="7" t="s">
        <v>6</v>
      </c>
      <c r="F6" s="6" t="s">
        <v>5</v>
      </c>
      <c r="G6" s="15">
        <f>IF(type="SSS",180*ACOS(-COS(PI()*ang3/180+PI()*ang2/180))/PI(),IF(type="ASA",Angle_1,IF(type="SAA",Angle_1,IF(type="SAS",Angle_1,IF(type="SSA",180*ACOS(-COS(PI()*Angle_2/180+PI()*ang3/180))/PI(),"other")))))</f>
        <v>20</v>
      </c>
      <c r="H6" s="7" t="s">
        <v>6</v>
      </c>
    </row>
    <row r="7" spans="2:8" ht="12.75">
      <c r="B7" s="8" t="s">
        <v>7</v>
      </c>
      <c r="C7" s="13">
        <v>0</v>
      </c>
      <c r="D7" s="9" t="s">
        <v>6</v>
      </c>
      <c r="F7" s="8" t="s">
        <v>7</v>
      </c>
      <c r="G7" s="16">
        <f>IF(type="SSS",180*2*ACOS(SQRT((P*(P-Side_1))/(Side_2*Side_3)))/PI(),IF(type="ASA",180*ACOS(-COS(PI()*Angle_3/180+PI()*Angle_1/180))/PI(),IF(type="SAA",Angle_2,IF(type="SAS",180*2*ACOS(SQRT((P*(P-Side_1))/(Side_2*sid3)))/PI(),IF(type="SSA",Angle_2,"other")))))</f>
        <v>70</v>
      </c>
      <c r="H7" s="9" t="s">
        <v>6</v>
      </c>
    </row>
    <row r="8" spans="2:8" ht="12.75">
      <c r="B8" s="8" t="s">
        <v>8</v>
      </c>
      <c r="C8" s="13">
        <v>90</v>
      </c>
      <c r="D8" s="9" t="s">
        <v>6</v>
      </c>
      <c r="F8" s="8" t="s">
        <v>8</v>
      </c>
      <c r="G8" s="16">
        <f>IF(type="SSS",180*2*ACOS(SQRT((P*(P-Side_2))/(Side_1*Side_3)))/PI(),IF(type="ASA",Angle_3,IF(type="SAA",180*ACOS(-COS(PI()*ang1/180+PI()*ang2/180))/PI(),IF(type="SAS",180*2*ACOS(SQRT((P*(P-Side_2))/(Side_1*sid3)))/PI(),IF(type="SSA",180*ASIN((Side_2/Side_1)*SIN(PI()*Angle_2/180))/PI(),"other")))))</f>
        <v>90</v>
      </c>
      <c r="H8" s="9" t="s">
        <v>6</v>
      </c>
    </row>
    <row r="9" spans="2:8" ht="12.75">
      <c r="B9" s="8" t="s">
        <v>9</v>
      </c>
      <c r="C9" s="13">
        <v>0.062</v>
      </c>
      <c r="D9" s="9" t="s">
        <v>10</v>
      </c>
      <c r="F9" s="8" t="s">
        <v>9</v>
      </c>
      <c r="G9" s="16">
        <f>IF(type="SSS",Side_1,IF(type="ASA",Side_1,IF(type="SAA",Side_1,IF(type="SAS",Side_1,IF(type="SSA",Side_1,"other")))))</f>
        <v>0.062</v>
      </c>
      <c r="H9" s="9" t="s">
        <v>10</v>
      </c>
    </row>
    <row r="10" spans="2:8" ht="12.75">
      <c r="B10" s="8" t="s">
        <v>11</v>
      </c>
      <c r="C10" s="13">
        <v>0</v>
      </c>
      <c r="D10" s="9" t="s">
        <v>10</v>
      </c>
      <c r="F10" s="8" t="s">
        <v>11</v>
      </c>
      <c r="G10" s="16">
        <f>IF(type="SSS",Side_2,IF(type="ASA",sid1*SIN(PI()*ang3/180)/SIN(PI()*ang2/180),IF(type="SAA",sid1*SIN(PI()*ang3/180)/SIN(PI()*ang2/180),IF(type="SAS",Side_2,IF(type="SSA",Side_2,"other")))))</f>
        <v>0.06597902189350656</v>
      </c>
      <c r="H10" s="9" t="s">
        <v>10</v>
      </c>
    </row>
    <row r="11" spans="2:8" ht="13.5" thickBot="1">
      <c r="B11" s="10" t="s">
        <v>12</v>
      </c>
      <c r="C11" s="14">
        <v>0</v>
      </c>
      <c r="D11" s="11" t="s">
        <v>10</v>
      </c>
      <c r="F11" s="8" t="s">
        <v>12</v>
      </c>
      <c r="G11" s="16">
        <f>IF(type="SSS",Side_3,IF(type="ASA",sid1*COS(PI()*ang3/180)+sid2*COS(PI()*ang2/180),IF(type="SAA",sid1*COS(PI()*ang3/180)+sid2*COS(PI()*ang2/180),IF(type="SAS",SQRT(sid1^2+sid2^2-2*sid1*sid2*COS(PI()*ang1/180)),IF(type="SSA",Side_1*COS(PI()*ang3/180)+Side_2*COS(PI()*Angle_2/180),"other")))))</f>
        <v>0.02256615452450456</v>
      </c>
      <c r="H11" s="9" t="s">
        <v>10</v>
      </c>
    </row>
    <row r="12" spans="2:8" ht="13.5" thickBot="1">
      <c r="B12" s="3" t="s">
        <v>13</v>
      </c>
      <c r="C12" s="4"/>
      <c r="D12" s="5"/>
      <c r="F12" s="10" t="s">
        <v>14</v>
      </c>
      <c r="G12" s="17">
        <f>0.5*sid1*sid3*SIN(PI()*ang3/180)</f>
        <v>0.0006995507902596413</v>
      </c>
      <c r="H12" s="11" t="s">
        <v>15</v>
      </c>
    </row>
    <row r="13" spans="2:4" ht="13.5" thickBot="1">
      <c r="B13" s="18" t="s">
        <v>16</v>
      </c>
      <c r="C13" s="19"/>
      <c r="D13" s="20"/>
    </row>
    <row r="14" spans="2:8" ht="13.5" thickBot="1">
      <c r="B14" s="21" t="s">
        <v>17</v>
      </c>
      <c r="C14" s="22"/>
      <c r="D14" s="23"/>
      <c r="F14" s="27" t="s">
        <v>18</v>
      </c>
      <c r="G14" s="4"/>
      <c r="H14" s="5"/>
    </row>
    <row r="15" spans="2:8" ht="12.75">
      <c r="B15" s="21" t="s">
        <v>19</v>
      </c>
      <c r="C15" s="22"/>
      <c r="D15" s="23"/>
      <c r="F15" s="6" t="s">
        <v>20</v>
      </c>
      <c r="G15" s="12">
        <v>0</v>
      </c>
      <c r="H15" s="7" t="s">
        <v>10</v>
      </c>
    </row>
    <row r="16" spans="2:8" ht="13.5" thickBot="1">
      <c r="B16" s="21" t="s">
        <v>21</v>
      </c>
      <c r="C16" s="22"/>
      <c r="D16" s="23"/>
      <c r="F16" s="10" t="s">
        <v>22</v>
      </c>
      <c r="G16" s="14">
        <v>0</v>
      </c>
      <c r="H16" s="11" t="s">
        <v>10</v>
      </c>
    </row>
    <row r="17" spans="2:4" ht="13.5" thickBot="1">
      <c r="B17" s="24" t="s">
        <v>23</v>
      </c>
      <c r="C17" s="25"/>
      <c r="D17" s="26"/>
    </row>
    <row r="19" ht="13.5" thickBot="1"/>
    <row r="20" spans="12:13" ht="13.5" thickBot="1">
      <c r="L20" s="3" t="s">
        <v>24</v>
      </c>
      <c r="M20" s="5"/>
    </row>
    <row r="21" spans="12:13" ht="12.75">
      <c r="L21" s="6" t="s">
        <v>25</v>
      </c>
      <c r="M21" s="7" t="str">
        <f>IF(type="SSS",(Side_1+Side_2+Side_3)/2,IF(type="SAS",(Side_1+Side_2+sid3)/2,"other"))</f>
        <v>other</v>
      </c>
    </row>
    <row r="22" spans="12:13" ht="13.5" thickBot="1">
      <c r="L22" s="10" t="s">
        <v>26</v>
      </c>
      <c r="M22" s="11" t="str">
        <f>IF(AND(Side_3&lt;&gt;0,AND(Side_1&lt;&gt;0,Side_2&lt;&gt;0)),"SSS",IF(AND(AND(Angle_3&lt;&gt;0,Side_1&lt;&gt;0),Angle_1&lt;&gt;0),"ASA",IF(AND(AND(Side_1&lt;&gt;0,Angle_1&lt;&gt;0),Angle_2&lt;&gt;0),"SAA",IF(AND(AND(Side_1&lt;&gt;0,Angle_1&lt;&gt;0),Side_2&lt;&gt;0),"SAS",IF(AND(AND(Side_1&lt;&gt;0,Side_2&lt;&gt;0),Angle_2&lt;&gt;0),"SSA","other")))))</f>
        <v>ASA</v>
      </c>
    </row>
    <row r="24" ht="13.5" thickBot="1"/>
    <row r="25" spans="15:17" ht="12.75">
      <c r="O25" s="40" t="s">
        <v>18</v>
      </c>
      <c r="P25" s="41"/>
      <c r="Q25" s="42"/>
    </row>
    <row r="26" spans="15:17" ht="13.5" thickBot="1">
      <c r="O26" s="43"/>
      <c r="P26" s="44" t="s">
        <v>27</v>
      </c>
      <c r="Q26" s="45" t="s">
        <v>28</v>
      </c>
    </row>
    <row r="27" spans="15:17" ht="12.75">
      <c r="O27" s="28" t="s">
        <v>29</v>
      </c>
      <c r="P27" s="32">
        <f>x0</f>
        <v>0</v>
      </c>
      <c r="Q27" s="33">
        <f>y0</f>
        <v>0</v>
      </c>
    </row>
    <row r="28" spans="15:17" ht="12.75">
      <c r="O28" s="31" t="s">
        <v>30</v>
      </c>
      <c r="P28" s="34">
        <f>sid1+P27</f>
        <v>0.062</v>
      </c>
      <c r="Q28" s="35">
        <f>Q27</f>
        <v>0</v>
      </c>
    </row>
    <row r="29" spans="15:17" ht="12.75">
      <c r="O29" s="29" t="s">
        <v>31</v>
      </c>
      <c r="P29" s="36">
        <f>P28</f>
        <v>0.062</v>
      </c>
      <c r="Q29" s="37">
        <f>Q28</f>
        <v>0</v>
      </c>
    </row>
    <row r="30" spans="15:17" ht="12.75">
      <c r="O30" s="31" t="s">
        <v>32</v>
      </c>
      <c r="P30" s="34">
        <f>COS(PI()*(180-ang1)/180)*sid2+sid1+P27</f>
        <v>0</v>
      </c>
      <c r="Q30" s="35">
        <f>SIN(PI()*(180-ang1)/180)*sid2+Q27</f>
        <v>0.02256615452450456</v>
      </c>
    </row>
    <row r="31" spans="15:17" ht="12.75">
      <c r="O31" s="29" t="s">
        <v>33</v>
      </c>
      <c r="P31" s="36">
        <f>P30</f>
        <v>0</v>
      </c>
      <c r="Q31" s="37">
        <f>Q30</f>
        <v>0.02256615452450456</v>
      </c>
    </row>
    <row r="32" spans="15:17" ht="13.5" thickBot="1">
      <c r="O32" s="30" t="s">
        <v>34</v>
      </c>
      <c r="P32" s="38">
        <f>P27</f>
        <v>0</v>
      </c>
      <c r="Q32" s="39">
        <f>Q27</f>
        <v>0</v>
      </c>
    </row>
  </sheetData>
  <sheetProtection/>
  <printOptions/>
  <pageMargins left="0.75" right="0.75" top="1" bottom="1" header="0.5" footer="0.5"/>
  <pageSetup orientation="portrait"/>
  <headerFooter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Heitzman</cp:lastModifiedBy>
  <dcterms:created xsi:type="dcterms:W3CDTF">2007-08-26T18:31:20Z</dcterms:created>
  <dcterms:modified xsi:type="dcterms:W3CDTF">2007-08-26T18:31:20Z</dcterms:modified>
  <cp:category/>
  <cp:version/>
  <cp:contentType/>
  <cp:contentStatus/>
</cp:coreProperties>
</file>